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295" windowHeight="6750" tabRatio="601" activeTab="0"/>
  </bookViews>
  <sheets>
    <sheet name="Sheet2" sheetId="1" r:id="rId1"/>
    <sheet name="Sheet3" sheetId="2" r:id="rId2"/>
  </sheets>
  <definedNames>
    <definedName name="_xlnm.Print_Area" localSheetId="1">'Sheet3'!#REF!</definedName>
  </definedNames>
  <calcPr fullCalcOnLoad="1"/>
</workbook>
</file>

<file path=xl/sharedStrings.xml><?xml version="1.0" encoding="utf-8"?>
<sst xmlns="http://schemas.openxmlformats.org/spreadsheetml/2006/main" count="159" uniqueCount="93">
  <si>
    <t xml:space="preserve"> </t>
  </si>
  <si>
    <t>Segment Reporting under Clause 41 of the Listing Agreement with</t>
  </si>
  <si>
    <t>Audited</t>
  </si>
  <si>
    <t>Particulars</t>
  </si>
  <si>
    <t>Quarter</t>
  </si>
  <si>
    <t>Year Ended</t>
  </si>
  <si>
    <t>Income from Services</t>
  </si>
  <si>
    <t>1.Segment Revenue ( Net Sales /</t>
  </si>
  <si>
    <t>(a) Increase/Decrease in Stock in trade</t>
  </si>
  <si>
    <t xml:space="preserve">   Income from each segment )</t>
  </si>
  <si>
    <t>(b) Material consumption</t>
  </si>
  <si>
    <t xml:space="preserve">   a) Hospital division </t>
  </si>
  <si>
    <t>( c) Staff Cost</t>
  </si>
  <si>
    <t xml:space="preserve">                           SUB - TOTAL</t>
  </si>
  <si>
    <t>Less : Intersegmental Revenue</t>
  </si>
  <si>
    <t>Depreciation</t>
  </si>
  <si>
    <t>Net Sales / Income from Operations</t>
  </si>
  <si>
    <t>Interest</t>
  </si>
  <si>
    <t>2.Segment Results ( profit (+) / loss(-)</t>
  </si>
  <si>
    <t>Other Income</t>
  </si>
  <si>
    <t>Less : (i)Interest ( Net )</t>
  </si>
  <si>
    <t xml:space="preserve">          (ii)Other un-allocable expenditure</t>
  </si>
  <si>
    <t xml:space="preserve">              net of un-allocable income</t>
  </si>
  <si>
    <t>Total Profit Before Tax</t>
  </si>
  <si>
    <t>3. Capital Employed</t>
  </si>
  <si>
    <t xml:space="preserve">   ( Segment Assets-Segment Liabilities )</t>
  </si>
  <si>
    <t xml:space="preserve">Aggregate of Non Promoters shareholding </t>
  </si>
  <si>
    <t>(a) Number of Shares</t>
  </si>
  <si>
    <t>(b) Percentage of Shareholding</t>
  </si>
  <si>
    <t xml:space="preserve">                                 TOTAL</t>
  </si>
  <si>
    <t>Total Income</t>
  </si>
  <si>
    <t>Total Expenditure</t>
  </si>
  <si>
    <t>(e) General Administrative Expenses</t>
  </si>
  <si>
    <t>(f) Selling and Distribution Expenses</t>
  </si>
  <si>
    <t>(d) Other expenditure</t>
  </si>
  <si>
    <t>Profit (+)/Loss(-) before tax (1+2-3-4-5)</t>
  </si>
  <si>
    <t>Provision for Taxation</t>
  </si>
  <si>
    <t xml:space="preserve">               Current</t>
  </si>
  <si>
    <t xml:space="preserve">               Deferred</t>
  </si>
  <si>
    <t>Net Profit (+) / Loss (-) (6-7)</t>
  </si>
  <si>
    <t>Reserves excluding Revaluation Reserves (Year End)</t>
  </si>
  <si>
    <t>Notes :</t>
  </si>
  <si>
    <t xml:space="preserve">   b) Others </t>
  </si>
  <si>
    <t xml:space="preserve">   a) Hospital Division </t>
  </si>
  <si>
    <t xml:space="preserve">   a) Hospital Division (including Pharmacy)</t>
  </si>
  <si>
    <t>-</t>
  </si>
  <si>
    <t xml:space="preserve">   before Tax and Interest from each segment)</t>
  </si>
  <si>
    <t xml:space="preserve">    for APOLLO HOSPITALS ENTERPRISE LTD</t>
  </si>
  <si>
    <t>Sno</t>
  </si>
  <si>
    <t>Quarter Ended</t>
  </si>
  <si>
    <t>Nine Months Ended</t>
  </si>
  <si>
    <t>No. of Complaints (Nature of Complaints : Non receipt of share certificates, Dividend, Annual Report etc)</t>
  </si>
  <si>
    <t xml:space="preserve">Recd during the </t>
  </si>
  <si>
    <t>Disposed off during</t>
  </si>
  <si>
    <t>the Quarter</t>
  </si>
  <si>
    <t>Nil</t>
  </si>
  <si>
    <t>Place   :   Chennai</t>
  </si>
  <si>
    <t>APOLLO HOSPITALS ENTERPRISE LIMITED</t>
  </si>
  <si>
    <t>Regd. Office : No. 19 Bishop Gardens, Raja Annamalaipuram, Chennai - 600 028</t>
  </si>
  <si>
    <t>By order of the Board</t>
  </si>
  <si>
    <t>(Rs.in Mio)</t>
  </si>
  <si>
    <t>* Not Annualised</t>
  </si>
  <si>
    <t>Dr. Prathap C Reddy</t>
  </si>
  <si>
    <t>Executive Chairman</t>
  </si>
  <si>
    <t xml:space="preserve">          Unaudited</t>
  </si>
  <si>
    <t xml:space="preserve">        Unaudited</t>
  </si>
  <si>
    <t xml:space="preserve">         Unaudited</t>
  </si>
  <si>
    <r>
      <t xml:space="preserve">Paid-up equity share capital </t>
    </r>
    <r>
      <rPr>
        <sz val="7"/>
        <rFont val="Trebuchet MS"/>
        <family val="2"/>
      </rPr>
      <t>(Face value Rs.10/- per share)</t>
    </r>
  </si>
  <si>
    <t xml:space="preserve">      Unaudited</t>
  </si>
  <si>
    <t>31.12.2004</t>
  </si>
  <si>
    <t xml:space="preserve">           Unaudited Financial Results(Provisional) for the Quarter ended 31st December, 2005</t>
  </si>
  <si>
    <t>31.12.2005</t>
  </si>
  <si>
    <t>31.03.2005</t>
  </si>
  <si>
    <t xml:space="preserve"> EPS for the period for the year to date &amp; for previous year</t>
  </si>
  <si>
    <t>Basic</t>
  </si>
  <si>
    <t>Diluted</t>
  </si>
  <si>
    <t xml:space="preserve">Information on Investor Complaints pursuant to Clause 41 of the Listing Agreement for the quarter ended 31st December 2005 </t>
  </si>
  <si>
    <t xml:space="preserve">31st Dec. 2005 </t>
  </si>
  <si>
    <t>Date   :  January 30, 2006</t>
  </si>
  <si>
    <t xml:space="preserve">                Stock Exchange for the Quarter ended 31st December,2005    (Rs. in Mio)</t>
  </si>
  <si>
    <t>(g) Extraordinary Items #</t>
  </si>
  <si>
    <t xml:space="preserve">              Fringe Benefit Tax</t>
  </si>
  <si>
    <t xml:space="preserve"> *2.67</t>
  </si>
  <si>
    <t xml:space="preserve"> *9.15</t>
  </si>
  <si>
    <t>*3.34</t>
  </si>
  <si>
    <t>*10.12</t>
  </si>
  <si>
    <t>*9.90</t>
  </si>
  <si>
    <t>*3.27</t>
  </si>
  <si>
    <t xml:space="preserve">Previous year figures have been regrouped wherever necessary </t>
  </si>
  <si>
    <t>Lying unresolved as on</t>
  </si>
  <si>
    <t>Pending as on 30th September 2005</t>
  </si>
  <si>
    <t># One time expenditure incurred for upgradation of Chennai main hospital facilities in line with requirements of International quality accreditation body</t>
  </si>
  <si>
    <t>The above financial results were reviewed by the Audit Committee and approved by the Board of Directors at its meeting held on 30th January 2006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</si>
</sst>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_);\(0.0\)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.0_);_(* \(#,##0.0\);_(* &quot;-&quot;??_);_(@_)"/>
    <numFmt numFmtId="174" formatCode="_(* #,##0_);_(* \(#,##0\);_(* &quot;-&quot;??_);_(@_)"/>
    <numFmt numFmtId="175" formatCode="0.0%"/>
  </numFmts>
  <fonts count="14">
    <font>
      <sz val="10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sz val="7"/>
      <name val="Trebuchet MS"/>
      <family val="2"/>
    </font>
    <font>
      <b/>
      <sz val="7"/>
      <name val="Trebuchet MS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1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164" fontId="3" fillId="0" borderId="9" xfId="0" applyNumberFormat="1" applyFont="1" applyBorder="1" applyAlignment="1">
      <alignment horizontal="right"/>
    </xf>
    <xf numFmtId="0" fontId="8" fillId="0" borderId="0" xfId="0" applyFont="1" applyAlignment="1">
      <alignment/>
    </xf>
    <xf numFmtId="164" fontId="8" fillId="0" borderId="2" xfId="0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" fontId="8" fillId="0" borderId="6" xfId="0" applyNumberFormat="1" applyFont="1" applyBorder="1" applyAlignment="1">
      <alignment/>
    </xf>
    <xf numFmtId="1" fontId="8" fillId="0" borderId="7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64" fontId="8" fillId="0" borderId="2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164" fontId="8" fillId="0" borderId="8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5" fontId="8" fillId="0" borderId="6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1" fontId="8" fillId="0" borderId="6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8" fillId="0" borderId="6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164" fontId="5" fillId="0" borderId="9" xfId="0" applyNumberFormat="1" applyFont="1" applyBorder="1" applyAlignment="1">
      <alignment/>
    </xf>
    <xf numFmtId="164" fontId="7" fillId="0" borderId="9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5" fillId="0" borderId="2" xfId="0" applyNumberFormat="1" applyFont="1" applyFill="1" applyBorder="1" applyAlignment="1">
      <alignment/>
    </xf>
    <xf numFmtId="164" fontId="8" fillId="0" borderId="6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11" fillId="0" borderId="12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164" fontId="11" fillId="0" borderId="3" xfId="0" applyNumberFormat="1" applyFont="1" applyBorder="1" applyAlignment="1">
      <alignment horizontal="center"/>
    </xf>
    <xf numFmtId="0" fontId="11" fillId="0" borderId="7" xfId="0" applyFont="1" applyBorder="1" applyAlignment="1">
      <alignment/>
    </xf>
    <xf numFmtId="2" fontId="8" fillId="0" borderId="8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10" fillId="0" borderId="5" xfId="0" applyFont="1" applyBorder="1" applyAlignment="1">
      <alignment/>
    </xf>
    <xf numFmtId="164" fontId="3" fillId="2" borderId="5" xfId="0" applyNumberFormat="1" applyFont="1" applyFill="1" applyBorder="1" applyAlignment="1">
      <alignment/>
    </xf>
    <xf numFmtId="164" fontId="9" fillId="2" borderId="12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0" fontId="3" fillId="2" borderId="15" xfId="0" applyFont="1" applyFill="1" applyBorder="1" applyAlignment="1">
      <alignment/>
    </xf>
    <xf numFmtId="1" fontId="9" fillId="2" borderId="12" xfId="0" applyNumberFormat="1" applyFont="1" applyFill="1" applyBorder="1" applyAlignment="1">
      <alignment/>
    </xf>
    <xf numFmtId="0" fontId="4" fillId="0" borderId="5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9" fontId="9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9" fillId="0" borderId="9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367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4</xdr:col>
      <xdr:colOff>57150</xdr:colOff>
      <xdr:row>0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364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365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4" name="Line 9"/>
        <xdr:cNvSpPr>
          <a:spLocks/>
        </xdr:cNvSpPr>
      </xdr:nvSpPr>
      <xdr:spPr>
        <a:xfrm flipV="1"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542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543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219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66675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 flipV="1">
          <a:off x="438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 flipV="1">
          <a:off x="436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60" workbookViewId="0" topLeftCell="A1">
      <selection activeCell="J24" sqref="J24"/>
    </sheetView>
  </sheetViews>
  <sheetFormatPr defaultColWidth="9.140625" defaultRowHeight="15" customHeight="1"/>
  <cols>
    <col min="1" max="1" width="3.7109375" style="1" customWidth="1"/>
    <col min="2" max="2" width="33.421875" style="1" customWidth="1"/>
    <col min="3" max="3" width="8.57421875" style="1" customWidth="1"/>
    <col min="4" max="4" width="8.140625" style="1" customWidth="1"/>
    <col min="5" max="5" width="8.7109375" style="1" customWidth="1"/>
    <col min="6" max="6" width="8.140625" style="1" customWidth="1"/>
    <col min="7" max="7" width="9.8515625" style="1" customWidth="1"/>
    <col min="8" max="8" width="2.28125" style="61" customWidth="1"/>
    <col min="9" max="9" width="32.28125" style="1" customWidth="1"/>
    <col min="10" max="10" width="7.140625" style="1" customWidth="1"/>
    <col min="11" max="11" width="6.8515625" style="1" customWidth="1"/>
    <col min="12" max="12" width="7.421875" style="1" customWidth="1"/>
    <col min="13" max="13" width="7.28125" style="1" customWidth="1"/>
    <col min="14" max="14" width="8.57421875" style="1" customWidth="1"/>
    <col min="15" max="16384" width="9.140625" style="1" customWidth="1"/>
  </cols>
  <sheetData>
    <row r="1" spans="1:14" s="2" customFormat="1" ht="15.75" customHeight="1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2" customFormat="1" ht="14.25" customHeight="1">
      <c r="A2" s="100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5" customHeight="1">
      <c r="A3" s="122" t="s">
        <v>70</v>
      </c>
      <c r="B3" s="122"/>
      <c r="C3" s="122"/>
      <c r="D3" s="122"/>
      <c r="E3" s="122"/>
      <c r="F3" s="122"/>
      <c r="G3" s="122"/>
      <c r="H3" s="3"/>
      <c r="I3" s="123" t="s">
        <v>1</v>
      </c>
      <c r="J3" s="123"/>
      <c r="K3" s="123"/>
      <c r="L3" s="123"/>
      <c r="M3" s="123"/>
      <c r="N3" s="123"/>
    </row>
    <row r="4" spans="1:14" ht="12" customHeight="1">
      <c r="A4" s="46"/>
      <c r="B4" s="46"/>
      <c r="C4" s="46"/>
      <c r="D4" s="46"/>
      <c r="E4" s="46" t="s">
        <v>0</v>
      </c>
      <c r="F4" s="47" t="s">
        <v>0</v>
      </c>
      <c r="G4" s="18" t="s">
        <v>60</v>
      </c>
      <c r="H4" s="81"/>
      <c r="I4" s="120" t="s">
        <v>79</v>
      </c>
      <c r="J4" s="120"/>
      <c r="K4" s="120"/>
      <c r="L4" s="120"/>
      <c r="M4" s="120"/>
      <c r="N4" s="120"/>
    </row>
    <row r="5" spans="1:14" ht="15" customHeight="1">
      <c r="A5" s="6"/>
      <c r="B5" s="6"/>
      <c r="C5" s="121" t="s">
        <v>68</v>
      </c>
      <c r="D5" s="98"/>
      <c r="E5" s="121" t="s">
        <v>64</v>
      </c>
      <c r="F5" s="98"/>
      <c r="G5" s="10" t="s">
        <v>2</v>
      </c>
      <c r="H5" s="101" t="s">
        <v>0</v>
      </c>
      <c r="I5" s="15"/>
      <c r="J5" s="7" t="s">
        <v>65</v>
      </c>
      <c r="K5" s="8"/>
      <c r="L5" s="7" t="s">
        <v>66</v>
      </c>
      <c r="M5" s="9"/>
      <c r="N5" s="10" t="s">
        <v>2</v>
      </c>
    </row>
    <row r="6" spans="1:14" ht="15" customHeight="1">
      <c r="A6" s="11" t="s">
        <v>48</v>
      </c>
      <c r="B6" s="12" t="s">
        <v>3</v>
      </c>
      <c r="C6" s="121" t="s">
        <v>49</v>
      </c>
      <c r="D6" s="98"/>
      <c r="E6" s="121" t="s">
        <v>50</v>
      </c>
      <c r="F6" s="99"/>
      <c r="G6" s="13" t="s">
        <v>5</v>
      </c>
      <c r="H6" s="63" t="s">
        <v>0</v>
      </c>
      <c r="I6" s="16" t="s">
        <v>3</v>
      </c>
      <c r="J6" s="121" t="s">
        <v>49</v>
      </c>
      <c r="K6" s="99"/>
      <c r="L6" s="121" t="s">
        <v>50</v>
      </c>
      <c r="M6" s="99"/>
      <c r="N6" s="13" t="s">
        <v>5</v>
      </c>
    </row>
    <row r="7" spans="1:14" ht="15" customHeight="1">
      <c r="A7" s="11"/>
      <c r="B7" s="14"/>
      <c r="C7" s="67" t="s">
        <v>71</v>
      </c>
      <c r="D7" s="68" t="s">
        <v>69</v>
      </c>
      <c r="E7" s="69" t="s">
        <v>71</v>
      </c>
      <c r="F7" s="70" t="s">
        <v>69</v>
      </c>
      <c r="G7" s="82" t="s">
        <v>72</v>
      </c>
      <c r="H7" s="102" t="s">
        <v>0</v>
      </c>
      <c r="I7" s="83" t="s">
        <v>0</v>
      </c>
      <c r="J7" s="67" t="s">
        <v>71</v>
      </c>
      <c r="K7" s="68" t="s">
        <v>69</v>
      </c>
      <c r="L7" s="69" t="s">
        <v>71</v>
      </c>
      <c r="M7" s="70" t="s">
        <v>69</v>
      </c>
      <c r="N7" s="67" t="s">
        <v>72</v>
      </c>
    </row>
    <row r="8" spans="1:14" ht="15" customHeight="1">
      <c r="A8" s="4"/>
      <c r="B8" s="48"/>
      <c r="C8" s="5"/>
      <c r="D8" s="49"/>
      <c r="E8" s="4"/>
      <c r="F8" s="48"/>
      <c r="G8" s="4"/>
      <c r="H8" s="3"/>
      <c r="I8" s="50"/>
      <c r="J8" s="51" t="s">
        <v>0</v>
      </c>
      <c r="K8" s="52"/>
      <c r="L8" s="51"/>
      <c r="M8" s="51"/>
      <c r="N8" s="53" t="s">
        <v>0</v>
      </c>
    </row>
    <row r="9" spans="1:14" ht="15" customHeight="1">
      <c r="A9" s="5">
        <v>1</v>
      </c>
      <c r="B9" s="76" t="s">
        <v>6</v>
      </c>
      <c r="C9" s="20">
        <v>1799</v>
      </c>
      <c r="D9" s="20">
        <v>1488</v>
      </c>
      <c r="E9" s="20">
        <v>5158</v>
      </c>
      <c r="F9" s="20">
        <v>4367</v>
      </c>
      <c r="G9" s="20">
        <v>5927</v>
      </c>
      <c r="H9" s="64" t="s">
        <v>0</v>
      </c>
      <c r="I9" s="17" t="s">
        <v>7</v>
      </c>
      <c r="J9" s="54"/>
      <c r="K9" s="22"/>
      <c r="L9" s="21"/>
      <c r="M9" s="21"/>
      <c r="N9" s="23"/>
    </row>
    <row r="10" spans="1:14" ht="15" customHeight="1">
      <c r="A10" s="5">
        <v>2</v>
      </c>
      <c r="B10" s="76" t="s">
        <v>19</v>
      </c>
      <c r="C10" s="20">
        <v>42</v>
      </c>
      <c r="D10" s="20">
        <v>4</v>
      </c>
      <c r="E10" s="20">
        <v>81</v>
      </c>
      <c r="F10" s="20">
        <v>21</v>
      </c>
      <c r="G10" s="20">
        <v>29</v>
      </c>
      <c r="H10" s="3"/>
      <c r="I10" s="17" t="s">
        <v>9</v>
      </c>
      <c r="J10" s="54"/>
      <c r="K10" s="22"/>
      <c r="L10" s="21"/>
      <c r="M10" s="21"/>
      <c r="N10" s="23"/>
    </row>
    <row r="11" spans="1:14" ht="15" customHeight="1">
      <c r="A11" s="55"/>
      <c r="B11" s="92" t="s">
        <v>30</v>
      </c>
      <c r="C11" s="93">
        <f>C9+C10</f>
        <v>1841</v>
      </c>
      <c r="D11" s="93">
        <f>SUM(D9:D10)</f>
        <v>1492</v>
      </c>
      <c r="E11" s="93">
        <f>SUM(E9:E10)</f>
        <v>5239</v>
      </c>
      <c r="F11" s="93">
        <f>SUM(F9:F10)</f>
        <v>4388</v>
      </c>
      <c r="G11" s="93">
        <f>SUM(G9:G10)</f>
        <v>5956</v>
      </c>
      <c r="H11" s="103" t="s">
        <v>0</v>
      </c>
      <c r="I11" s="17" t="s">
        <v>43</v>
      </c>
      <c r="J11" s="24">
        <v>1811</v>
      </c>
      <c r="K11" s="24">
        <v>1492</v>
      </c>
      <c r="L11" s="24">
        <v>5186</v>
      </c>
      <c r="M11" s="24">
        <v>4388</v>
      </c>
      <c r="N11" s="25">
        <v>5950</v>
      </c>
    </row>
    <row r="12" spans="1:14" ht="15" customHeight="1">
      <c r="A12" s="5">
        <v>3</v>
      </c>
      <c r="B12" s="76" t="s">
        <v>31</v>
      </c>
      <c r="C12" s="20"/>
      <c r="D12" s="20"/>
      <c r="E12" s="20"/>
      <c r="F12" s="20"/>
      <c r="G12" s="20" t="s">
        <v>0</v>
      </c>
      <c r="H12" s="19"/>
      <c r="I12" s="17" t="s">
        <v>42</v>
      </c>
      <c r="J12" s="26">
        <v>30</v>
      </c>
      <c r="K12" s="26">
        <v>0</v>
      </c>
      <c r="L12" s="26">
        <v>53</v>
      </c>
      <c r="M12" s="26">
        <v>0</v>
      </c>
      <c r="N12" s="27">
        <v>6</v>
      </c>
    </row>
    <row r="13" spans="1:14" ht="15" customHeight="1">
      <c r="A13" s="5"/>
      <c r="B13" s="76" t="s">
        <v>8</v>
      </c>
      <c r="C13" s="28" t="s">
        <v>45</v>
      </c>
      <c r="D13" s="28" t="s">
        <v>45</v>
      </c>
      <c r="E13" s="28" t="s">
        <v>45</v>
      </c>
      <c r="F13" s="28" t="s">
        <v>45</v>
      </c>
      <c r="G13" s="28" t="s">
        <v>45</v>
      </c>
      <c r="H13" s="19"/>
      <c r="I13" s="17" t="s">
        <v>13</v>
      </c>
      <c r="J13" s="24">
        <f>SUM(J11:J12)</f>
        <v>1841</v>
      </c>
      <c r="K13" s="24">
        <f>SUM(K11:K12)</f>
        <v>1492</v>
      </c>
      <c r="L13" s="24">
        <f>SUM(L11:L12)</f>
        <v>5239</v>
      </c>
      <c r="M13" s="24">
        <f>SUM(M11:M12)</f>
        <v>4388</v>
      </c>
      <c r="N13" s="24">
        <f>SUM(N11:N12)</f>
        <v>5956</v>
      </c>
    </row>
    <row r="14" spans="1:14" ht="15" customHeight="1">
      <c r="A14" s="5"/>
      <c r="B14" s="76" t="s">
        <v>10</v>
      </c>
      <c r="C14" s="20">
        <v>926</v>
      </c>
      <c r="D14" s="20">
        <v>726</v>
      </c>
      <c r="E14" s="20">
        <v>2606</v>
      </c>
      <c r="F14" s="20">
        <v>2153</v>
      </c>
      <c r="G14" s="20">
        <v>2896</v>
      </c>
      <c r="H14" s="19"/>
      <c r="I14" s="73" t="s">
        <v>14</v>
      </c>
      <c r="J14" s="37" t="s">
        <v>45</v>
      </c>
      <c r="K14" s="37" t="s">
        <v>45</v>
      </c>
      <c r="L14" s="37" t="s">
        <v>45</v>
      </c>
      <c r="M14" s="37" t="s">
        <v>45</v>
      </c>
      <c r="N14" s="37" t="s">
        <v>45</v>
      </c>
    </row>
    <row r="15" spans="1:14" ht="15" customHeight="1">
      <c r="A15" s="5"/>
      <c r="B15" s="76" t="s">
        <v>12</v>
      </c>
      <c r="C15" s="20">
        <v>262</v>
      </c>
      <c r="D15" s="20">
        <v>223</v>
      </c>
      <c r="E15" s="20">
        <v>712</v>
      </c>
      <c r="F15" s="30">
        <v>585</v>
      </c>
      <c r="G15" s="20">
        <v>788</v>
      </c>
      <c r="H15" s="65" t="s">
        <v>0</v>
      </c>
      <c r="I15" s="95" t="s">
        <v>16</v>
      </c>
      <c r="J15" s="96">
        <f>J13</f>
        <v>1841</v>
      </c>
      <c r="K15" s="96">
        <f>K13</f>
        <v>1492</v>
      </c>
      <c r="L15" s="96">
        <f>L13</f>
        <v>5239</v>
      </c>
      <c r="M15" s="96">
        <f>M13</f>
        <v>4388</v>
      </c>
      <c r="N15" s="96">
        <v>5956</v>
      </c>
    </row>
    <row r="16" spans="1:14" ht="15" customHeight="1">
      <c r="A16" s="5" t="s">
        <v>0</v>
      </c>
      <c r="B16" s="76" t="s">
        <v>34</v>
      </c>
      <c r="C16" s="20">
        <v>77</v>
      </c>
      <c r="D16" s="20">
        <v>70</v>
      </c>
      <c r="E16" s="20">
        <v>242</v>
      </c>
      <c r="F16" s="20">
        <v>221</v>
      </c>
      <c r="G16" s="20">
        <v>410</v>
      </c>
      <c r="H16" s="19"/>
      <c r="I16" s="78" t="s">
        <v>18</v>
      </c>
      <c r="J16" s="31"/>
      <c r="K16" s="31"/>
      <c r="L16" s="31"/>
      <c r="M16" s="31"/>
      <c r="N16" s="32"/>
    </row>
    <row r="17" spans="1:14" ht="15" customHeight="1">
      <c r="A17" s="5" t="s">
        <v>0</v>
      </c>
      <c r="B17" s="76" t="s">
        <v>32</v>
      </c>
      <c r="C17" s="20">
        <v>209</v>
      </c>
      <c r="D17" s="20">
        <v>190</v>
      </c>
      <c r="E17" s="20">
        <v>603</v>
      </c>
      <c r="F17" s="20">
        <v>524</v>
      </c>
      <c r="G17" s="20">
        <v>706</v>
      </c>
      <c r="H17" s="19"/>
      <c r="I17" s="79" t="s">
        <v>46</v>
      </c>
      <c r="J17" s="24"/>
      <c r="K17" s="24"/>
      <c r="L17" s="24"/>
      <c r="M17" s="24"/>
      <c r="N17" s="25"/>
    </row>
    <row r="18" spans="1:14" ht="15" customHeight="1">
      <c r="A18" s="5" t="s">
        <v>0</v>
      </c>
      <c r="B18" s="76" t="s">
        <v>33</v>
      </c>
      <c r="C18" s="20">
        <v>16</v>
      </c>
      <c r="D18" s="20">
        <v>16</v>
      </c>
      <c r="E18" s="20">
        <v>56</v>
      </c>
      <c r="F18" s="20">
        <v>42</v>
      </c>
      <c r="G18" s="20">
        <v>60</v>
      </c>
      <c r="H18" s="19"/>
      <c r="I18" s="17" t="s">
        <v>11</v>
      </c>
      <c r="J18" s="24">
        <v>235</v>
      </c>
      <c r="K18" s="24">
        <v>209</v>
      </c>
      <c r="L18" s="24">
        <v>738</v>
      </c>
      <c r="M18" s="24">
        <v>693</v>
      </c>
      <c r="N18" s="25">
        <v>864</v>
      </c>
    </row>
    <row r="19" spans="1:14" ht="15" customHeight="1">
      <c r="A19" s="5"/>
      <c r="B19" s="76" t="s">
        <v>80</v>
      </c>
      <c r="C19" s="20">
        <v>19</v>
      </c>
      <c r="D19" s="20">
        <v>0</v>
      </c>
      <c r="E19" s="20">
        <v>37</v>
      </c>
      <c r="F19" s="20">
        <v>0</v>
      </c>
      <c r="G19" s="20">
        <v>0</v>
      </c>
      <c r="H19" s="19"/>
      <c r="I19" s="17" t="s">
        <v>42</v>
      </c>
      <c r="J19" s="37">
        <v>30</v>
      </c>
      <c r="K19" s="37" t="s">
        <v>45</v>
      </c>
      <c r="L19" s="37">
        <v>53</v>
      </c>
      <c r="M19" s="24">
        <v>0</v>
      </c>
      <c r="N19" s="37">
        <v>6</v>
      </c>
    </row>
    <row r="20" spans="1:14" ht="15" customHeight="1">
      <c r="A20" s="5">
        <v>4</v>
      </c>
      <c r="B20" s="76" t="s">
        <v>17</v>
      </c>
      <c r="C20" s="20">
        <v>27</v>
      </c>
      <c r="D20" s="20">
        <v>36</v>
      </c>
      <c r="E20" s="20">
        <v>90</v>
      </c>
      <c r="F20" s="20">
        <v>118</v>
      </c>
      <c r="G20" s="20">
        <v>156</v>
      </c>
      <c r="H20" s="19"/>
      <c r="I20" s="17" t="s">
        <v>13</v>
      </c>
      <c r="J20" s="33">
        <f>SUM(J18:J19)</f>
        <v>265</v>
      </c>
      <c r="K20" s="33">
        <f>SUM(K18:K19)</f>
        <v>209</v>
      </c>
      <c r="L20" s="33">
        <v>791</v>
      </c>
      <c r="M20" s="33">
        <f>SUM(M18:M19)</f>
        <v>693</v>
      </c>
      <c r="N20" s="33">
        <f>SUM(N18:N19)</f>
        <v>870</v>
      </c>
    </row>
    <row r="21" spans="1:14" ht="15" customHeight="1">
      <c r="A21" s="5">
        <v>5</v>
      </c>
      <c r="B21" s="76" t="s">
        <v>15</v>
      </c>
      <c r="C21" s="20">
        <v>67</v>
      </c>
      <c r="D21" s="20">
        <v>58</v>
      </c>
      <c r="E21" s="20">
        <v>192</v>
      </c>
      <c r="F21" s="20">
        <v>170</v>
      </c>
      <c r="G21" s="20">
        <v>226</v>
      </c>
      <c r="H21" s="45"/>
      <c r="I21" s="17" t="s">
        <v>20</v>
      </c>
      <c r="J21" s="24">
        <v>27</v>
      </c>
      <c r="K21" s="24">
        <v>36</v>
      </c>
      <c r="L21" s="24">
        <v>90</v>
      </c>
      <c r="M21" s="24">
        <v>118</v>
      </c>
      <c r="N21" s="25">
        <v>156</v>
      </c>
    </row>
    <row r="22" spans="1:14" ht="15" customHeight="1">
      <c r="A22" s="5">
        <v>6</v>
      </c>
      <c r="B22" s="94" t="s">
        <v>35</v>
      </c>
      <c r="C22" s="93">
        <f>(C11)-(SUM(C14:C21))</f>
        <v>238</v>
      </c>
      <c r="D22" s="93">
        <f>(D11)-SUM(D14:D21)</f>
        <v>173</v>
      </c>
      <c r="E22" s="93">
        <f>(E11)-(SUM(E14:E21))</f>
        <v>701</v>
      </c>
      <c r="F22" s="93">
        <f>(F11)-SUM(F14:F21)</f>
        <v>575</v>
      </c>
      <c r="G22" s="93">
        <f>(G11)-SUM(G14:G21)</f>
        <v>714</v>
      </c>
      <c r="H22" s="103" t="s">
        <v>0</v>
      </c>
      <c r="I22" s="17" t="s">
        <v>21</v>
      </c>
      <c r="J22" s="24"/>
      <c r="K22" s="24"/>
      <c r="L22" s="24"/>
      <c r="M22" s="24"/>
      <c r="N22" s="25"/>
    </row>
    <row r="23" spans="1:14" ht="15" customHeight="1">
      <c r="A23" s="5">
        <v>7</v>
      </c>
      <c r="B23" s="76" t="s">
        <v>36</v>
      </c>
      <c r="C23" s="20" t="s">
        <v>0</v>
      </c>
      <c r="D23" s="20" t="s">
        <v>0</v>
      </c>
      <c r="E23" s="20" t="s">
        <v>0</v>
      </c>
      <c r="F23" s="20" t="s">
        <v>0</v>
      </c>
      <c r="G23" s="20"/>
      <c r="H23" s="19"/>
      <c r="I23" s="73" t="s">
        <v>22</v>
      </c>
      <c r="J23" s="37" t="s">
        <v>45</v>
      </c>
      <c r="K23" s="37" t="s">
        <v>45</v>
      </c>
      <c r="L23" s="37" t="s">
        <v>45</v>
      </c>
      <c r="M23" s="37" t="s">
        <v>45</v>
      </c>
      <c r="N23" s="37" t="s">
        <v>45</v>
      </c>
    </row>
    <row r="24" spans="1:14" ht="15" customHeight="1">
      <c r="A24" s="5" t="s">
        <v>0</v>
      </c>
      <c r="B24" s="74" t="s">
        <v>37</v>
      </c>
      <c r="C24" s="20">
        <v>64</v>
      </c>
      <c r="D24" s="34">
        <v>46</v>
      </c>
      <c r="E24" s="20">
        <v>206</v>
      </c>
      <c r="F24" s="34">
        <v>160</v>
      </c>
      <c r="G24" s="20">
        <v>221</v>
      </c>
      <c r="H24" s="66" t="s">
        <v>0</v>
      </c>
      <c r="I24" s="95" t="s">
        <v>23</v>
      </c>
      <c r="J24" s="96">
        <f>J20-J21</f>
        <v>238</v>
      </c>
      <c r="K24" s="96">
        <f>K20-K21</f>
        <v>173</v>
      </c>
      <c r="L24" s="96">
        <f>L20-L21</f>
        <v>701</v>
      </c>
      <c r="M24" s="96">
        <f>M20-M21</f>
        <v>575</v>
      </c>
      <c r="N24" s="96">
        <f>(N20)-SUM(N21:N23)</f>
        <v>714</v>
      </c>
    </row>
    <row r="25" spans="1:14" ht="15" customHeight="1">
      <c r="A25" s="5"/>
      <c r="B25" s="76" t="s">
        <v>38</v>
      </c>
      <c r="C25" s="20">
        <v>1</v>
      </c>
      <c r="D25" s="20">
        <v>16</v>
      </c>
      <c r="E25" s="20">
        <v>8</v>
      </c>
      <c r="F25" s="20">
        <v>47</v>
      </c>
      <c r="G25" s="20">
        <v>1</v>
      </c>
      <c r="H25" s="45"/>
      <c r="I25" s="78" t="s">
        <v>24</v>
      </c>
      <c r="J25" s="31"/>
      <c r="K25" s="31"/>
      <c r="L25" s="31"/>
      <c r="M25" s="31"/>
      <c r="N25" s="32"/>
    </row>
    <row r="26" spans="1:14" ht="15" customHeight="1">
      <c r="A26" s="5" t="s">
        <v>0</v>
      </c>
      <c r="B26" s="76" t="s">
        <v>81</v>
      </c>
      <c r="C26" s="20">
        <v>4</v>
      </c>
      <c r="D26" s="20">
        <v>0</v>
      </c>
      <c r="E26" s="20">
        <v>9</v>
      </c>
      <c r="F26" s="20">
        <v>0</v>
      </c>
      <c r="G26" s="20">
        <v>0</v>
      </c>
      <c r="H26" s="19"/>
      <c r="I26" s="79" t="s">
        <v>25</v>
      </c>
      <c r="J26" s="24"/>
      <c r="K26" s="24"/>
      <c r="L26" s="24"/>
      <c r="M26" s="24"/>
      <c r="N26" s="25"/>
    </row>
    <row r="27" spans="1:14" ht="15" customHeight="1">
      <c r="A27" s="5">
        <v>8</v>
      </c>
      <c r="B27" s="92" t="s">
        <v>39</v>
      </c>
      <c r="C27" s="93">
        <f>C22-C24-C25-C26</f>
        <v>169</v>
      </c>
      <c r="D27" s="93">
        <f>(D22)-SUM(D24:D26)</f>
        <v>111</v>
      </c>
      <c r="E27" s="93">
        <f>(E22)-SUM(E24:E26)</f>
        <v>478</v>
      </c>
      <c r="F27" s="93">
        <f>(F22)-SUM(F24:F26)</f>
        <v>368</v>
      </c>
      <c r="G27" s="93">
        <f>(G22)-SUM(G24:G26)</f>
        <v>492</v>
      </c>
      <c r="H27" s="103"/>
      <c r="I27" s="79" t="s">
        <v>44</v>
      </c>
      <c r="J27" s="24">
        <v>5767</v>
      </c>
      <c r="K27" s="24">
        <v>4822</v>
      </c>
      <c r="L27" s="24">
        <v>5767</v>
      </c>
      <c r="M27" s="24">
        <v>4822</v>
      </c>
      <c r="N27" s="25">
        <v>4446</v>
      </c>
    </row>
    <row r="28" spans="1:14" ht="15" customHeight="1">
      <c r="A28" s="56">
        <v>9</v>
      </c>
      <c r="B28" s="76" t="s">
        <v>67</v>
      </c>
      <c r="C28" s="20">
        <v>506</v>
      </c>
      <c r="D28" s="20">
        <v>416</v>
      </c>
      <c r="E28" s="20">
        <v>506</v>
      </c>
      <c r="F28" s="20">
        <v>416</v>
      </c>
      <c r="G28" s="20">
        <v>416</v>
      </c>
      <c r="H28" s="19"/>
      <c r="I28" s="73" t="s">
        <v>42</v>
      </c>
      <c r="J28" s="37">
        <v>1881</v>
      </c>
      <c r="K28" s="37">
        <v>5</v>
      </c>
      <c r="L28" s="37">
        <v>1881</v>
      </c>
      <c r="M28" s="37">
        <v>5</v>
      </c>
      <c r="N28" s="38">
        <v>175</v>
      </c>
    </row>
    <row r="29" spans="1:14" ht="15" customHeight="1">
      <c r="A29" s="5">
        <v>10</v>
      </c>
      <c r="B29" s="76" t="s">
        <v>40</v>
      </c>
      <c r="C29" s="35" t="s">
        <v>0</v>
      </c>
      <c r="D29" s="35" t="s">
        <v>0</v>
      </c>
      <c r="E29" s="35" t="s">
        <v>0</v>
      </c>
      <c r="F29" s="36" t="s">
        <v>0</v>
      </c>
      <c r="G29" s="20">
        <v>2862</v>
      </c>
      <c r="H29" s="19"/>
      <c r="I29" s="80" t="s">
        <v>29</v>
      </c>
      <c r="J29" s="33">
        <f>SUM(J27:J28)</f>
        <v>7648</v>
      </c>
      <c r="K29" s="33">
        <f>SUM(K27:K28)</f>
        <v>4827</v>
      </c>
      <c r="L29" s="33">
        <f>SUM(L27:L28)</f>
        <v>7648</v>
      </c>
      <c r="M29" s="33">
        <f>SUM(M27:M28)</f>
        <v>4827</v>
      </c>
      <c r="N29" s="33">
        <f>SUM(N27:N28)</f>
        <v>4621</v>
      </c>
    </row>
    <row r="30" spans="1:14" ht="15" customHeight="1">
      <c r="A30" s="5">
        <v>11</v>
      </c>
      <c r="B30" s="76" t="s">
        <v>73</v>
      </c>
      <c r="C30" s="20"/>
      <c r="D30" s="20"/>
      <c r="E30" s="20" t="s">
        <v>0</v>
      </c>
      <c r="F30" s="30"/>
      <c r="G30" s="20"/>
      <c r="H30" s="19"/>
      <c r="I30" s="60" t="s">
        <v>0</v>
      </c>
      <c r="J30" s="104"/>
      <c r="K30" s="104"/>
      <c r="L30" s="104"/>
      <c r="M30" s="104"/>
      <c r="N30" s="104"/>
    </row>
    <row r="31" spans="1:14" ht="15" customHeight="1">
      <c r="A31" s="5"/>
      <c r="B31" s="76" t="s">
        <v>74</v>
      </c>
      <c r="C31" s="39" t="s">
        <v>84</v>
      </c>
      <c r="D31" s="28" t="s">
        <v>82</v>
      </c>
      <c r="E31" s="39" t="s">
        <v>85</v>
      </c>
      <c r="F31" s="28" t="s">
        <v>83</v>
      </c>
      <c r="G31" s="39">
        <v>12.12</v>
      </c>
      <c r="H31" s="19"/>
      <c r="I31" s="57"/>
      <c r="J31" s="104"/>
      <c r="K31" s="104"/>
      <c r="L31" s="104"/>
      <c r="M31" s="104"/>
      <c r="N31" s="104"/>
    </row>
    <row r="32" spans="1:14" ht="15" customHeight="1">
      <c r="A32" s="5"/>
      <c r="B32" s="76" t="s">
        <v>75</v>
      </c>
      <c r="C32" s="39" t="s">
        <v>87</v>
      </c>
      <c r="D32" s="28" t="s">
        <v>82</v>
      </c>
      <c r="E32" s="39" t="s">
        <v>86</v>
      </c>
      <c r="F32" s="28" t="s">
        <v>83</v>
      </c>
      <c r="G32" s="39">
        <v>12.12</v>
      </c>
      <c r="H32" s="19"/>
      <c r="I32" s="57"/>
      <c r="J32" s="104"/>
      <c r="K32" s="104"/>
      <c r="L32" s="104"/>
      <c r="M32" s="104"/>
      <c r="N32" s="104"/>
    </row>
    <row r="33" spans="1:14" ht="15" customHeight="1">
      <c r="A33" s="5">
        <v>12</v>
      </c>
      <c r="B33" s="76" t="s">
        <v>26</v>
      </c>
      <c r="C33" s="40"/>
      <c r="D33" s="41"/>
      <c r="E33" s="40"/>
      <c r="F33" s="40"/>
      <c r="G33" s="42" t="s">
        <v>0</v>
      </c>
      <c r="H33" s="19"/>
      <c r="I33" s="104"/>
      <c r="J33" s="104"/>
      <c r="K33" s="104"/>
      <c r="L33" s="104"/>
      <c r="M33" s="104"/>
      <c r="N33" s="104"/>
    </row>
    <row r="34" spans="1:14" ht="15" customHeight="1">
      <c r="A34" s="5"/>
      <c r="B34" s="74" t="s">
        <v>27</v>
      </c>
      <c r="C34" s="11">
        <v>36232611</v>
      </c>
      <c r="D34" s="90">
        <v>28356579</v>
      </c>
      <c r="E34" s="75">
        <v>36232611</v>
      </c>
      <c r="F34" s="75">
        <f>D34</f>
        <v>28356579</v>
      </c>
      <c r="G34" s="75">
        <v>27528189</v>
      </c>
      <c r="H34" s="3"/>
      <c r="I34" s="104"/>
      <c r="J34" s="104"/>
      <c r="K34" s="104"/>
      <c r="L34" s="104"/>
      <c r="M34" s="104"/>
      <c r="N34" s="104"/>
    </row>
    <row r="35" spans="1:14" ht="15" customHeight="1">
      <c r="A35" s="56"/>
      <c r="B35" s="74" t="s">
        <v>28</v>
      </c>
      <c r="C35" s="21">
        <f>(C34*100)/50598618</f>
        <v>71.6079063661383</v>
      </c>
      <c r="D35" s="84">
        <f>(D34*100)/41598618</f>
        <v>68.16711795569746</v>
      </c>
      <c r="E35" s="21">
        <f>(E34*100)/50598618</f>
        <v>71.6079063661383</v>
      </c>
      <c r="F35" s="21">
        <f>(F34*100)/41598618</f>
        <v>68.16711795569746</v>
      </c>
      <c r="G35" s="40">
        <v>66.18</v>
      </c>
      <c r="H35" s="3"/>
      <c r="I35" s="104"/>
      <c r="J35" s="104"/>
      <c r="K35" s="104"/>
      <c r="L35" s="104"/>
      <c r="M35" s="104"/>
      <c r="N35" s="104"/>
    </row>
    <row r="36" spans="1:14" ht="15" customHeight="1">
      <c r="A36" s="58" t="s">
        <v>0</v>
      </c>
      <c r="B36" s="77" t="s">
        <v>61</v>
      </c>
      <c r="C36" s="44"/>
      <c r="D36" s="43"/>
      <c r="E36" s="44"/>
      <c r="F36" s="44"/>
      <c r="G36" s="29"/>
      <c r="H36" s="2"/>
      <c r="I36" s="87"/>
      <c r="J36" s="104"/>
      <c r="N36" s="104"/>
    </row>
    <row r="37" spans="1:14" ht="24.75" customHeight="1">
      <c r="A37" s="59"/>
      <c r="B37" s="117" t="s">
        <v>91</v>
      </c>
      <c r="C37" s="117"/>
      <c r="D37" s="117"/>
      <c r="E37" s="117"/>
      <c r="F37" s="117"/>
      <c r="G37" s="117"/>
      <c r="H37" s="117"/>
      <c r="I37" s="87"/>
      <c r="J37" s="104"/>
      <c r="K37" s="89"/>
      <c r="L37" s="89"/>
      <c r="M37" s="89"/>
      <c r="N37" s="104"/>
    </row>
    <row r="38" spans="1:9" ht="9.75" customHeight="1">
      <c r="A38" s="59" t="s">
        <v>0</v>
      </c>
      <c r="B38" s="124" t="s">
        <v>41</v>
      </c>
      <c r="C38" s="124"/>
      <c r="D38" s="124"/>
      <c r="E38" s="124"/>
      <c r="F38" s="124"/>
      <c r="G38" s="124"/>
      <c r="H38" s="124"/>
      <c r="I38" s="87"/>
    </row>
    <row r="39" spans="1:14" ht="26.25" customHeight="1">
      <c r="A39" s="105">
        <v>1</v>
      </c>
      <c r="B39" s="118" t="s">
        <v>92</v>
      </c>
      <c r="C39" s="118"/>
      <c r="D39" s="118"/>
      <c r="E39" s="118"/>
      <c r="F39" s="118"/>
      <c r="G39" s="118"/>
      <c r="H39" s="118"/>
      <c r="I39" s="119" t="s">
        <v>0</v>
      </c>
      <c r="J39" s="119"/>
      <c r="K39" s="119"/>
      <c r="L39" s="119"/>
      <c r="M39" s="119"/>
      <c r="N39" s="119"/>
    </row>
    <row r="40" spans="1:14" ht="15" customHeight="1">
      <c r="A40" s="86">
        <v>2</v>
      </c>
      <c r="B40" s="119" t="s">
        <v>88</v>
      </c>
      <c r="C40" s="119"/>
      <c r="D40" s="119"/>
      <c r="E40" s="119"/>
      <c r="F40" s="119"/>
      <c r="G40" s="119"/>
      <c r="H40" s="85"/>
      <c r="I40" s="104"/>
      <c r="J40" s="3"/>
      <c r="K40" s="3"/>
      <c r="M40" s="3"/>
      <c r="N40" s="3"/>
    </row>
    <row r="41" spans="1:14" ht="12" customHeight="1">
      <c r="A41" s="86">
        <v>3</v>
      </c>
      <c r="B41" s="2" t="s">
        <v>76</v>
      </c>
      <c r="C41" s="2"/>
      <c r="D41" s="2"/>
      <c r="E41" s="2"/>
      <c r="F41" s="2"/>
      <c r="G41" s="2"/>
      <c r="H41" s="88"/>
      <c r="I41" s="104"/>
      <c r="J41" s="104"/>
      <c r="K41" s="112" t="s">
        <v>59</v>
      </c>
      <c r="L41" s="112"/>
      <c r="M41" s="112"/>
      <c r="N41" s="104"/>
    </row>
    <row r="42" spans="1:14" ht="12" customHeight="1">
      <c r="A42" s="3"/>
      <c r="B42" s="110" t="s">
        <v>51</v>
      </c>
      <c r="C42" s="111"/>
      <c r="D42" s="111"/>
      <c r="E42" s="111"/>
      <c r="F42" s="111"/>
      <c r="G42" s="111"/>
      <c r="H42" s="97"/>
      <c r="I42" s="104"/>
      <c r="J42" s="113" t="s">
        <v>47</v>
      </c>
      <c r="K42" s="113"/>
      <c r="L42" s="113"/>
      <c r="M42" s="113"/>
      <c r="N42" s="113"/>
    </row>
    <row r="43" spans="1:14" ht="12" customHeight="1">
      <c r="A43" s="3"/>
      <c r="B43" s="62" t="s">
        <v>90</v>
      </c>
      <c r="C43" s="114" t="s">
        <v>52</v>
      </c>
      <c r="D43" s="115"/>
      <c r="E43" s="114" t="s">
        <v>53</v>
      </c>
      <c r="F43" s="115"/>
      <c r="G43" s="114" t="s">
        <v>89</v>
      </c>
      <c r="H43" s="116"/>
      <c r="I43" s="104"/>
      <c r="J43" s="104"/>
      <c r="K43" s="104"/>
      <c r="L43" s="104"/>
      <c r="M43" s="104"/>
      <c r="N43" s="104"/>
    </row>
    <row r="44" spans="1:14" ht="13.5" customHeight="1">
      <c r="A44" s="3"/>
      <c r="B44" s="72"/>
      <c r="C44" s="107" t="s">
        <v>4</v>
      </c>
      <c r="D44" s="108"/>
      <c r="E44" s="107" t="s">
        <v>54</v>
      </c>
      <c r="F44" s="108"/>
      <c r="G44" s="107" t="s">
        <v>77</v>
      </c>
      <c r="H44" s="109"/>
      <c r="I44" s="104"/>
      <c r="J44" s="104"/>
      <c r="K44" s="104"/>
      <c r="L44" s="3" t="s">
        <v>62</v>
      </c>
      <c r="M44" s="104"/>
      <c r="N44" s="104"/>
    </row>
    <row r="45" spans="1:14" ht="15" customHeight="1">
      <c r="A45" s="3"/>
      <c r="B45" s="71" t="s">
        <v>55</v>
      </c>
      <c r="C45" s="110">
        <v>104</v>
      </c>
      <c r="D45" s="111"/>
      <c r="E45" s="110">
        <v>104</v>
      </c>
      <c r="F45" s="111"/>
      <c r="G45" s="71" t="s">
        <v>55</v>
      </c>
      <c r="H45" s="91"/>
      <c r="I45" s="104"/>
      <c r="J45" s="104"/>
      <c r="K45" s="104"/>
      <c r="L45" s="104" t="s">
        <v>63</v>
      </c>
      <c r="M45" s="104"/>
      <c r="N45" s="104"/>
    </row>
    <row r="46" spans="1:7" ht="11.25" customHeight="1">
      <c r="A46" s="3"/>
      <c r="B46" s="2" t="s">
        <v>56</v>
      </c>
      <c r="C46" s="3"/>
      <c r="D46" s="3"/>
      <c r="E46" s="3"/>
      <c r="F46" s="3"/>
      <c r="G46" s="3"/>
    </row>
    <row r="47" spans="1:8" ht="12.75" customHeight="1">
      <c r="A47" s="3"/>
      <c r="B47" s="2" t="s">
        <v>78</v>
      </c>
      <c r="C47" s="3"/>
      <c r="D47" s="3"/>
      <c r="E47" s="3"/>
      <c r="F47" s="3"/>
      <c r="G47" s="3"/>
      <c r="H47" s="106" t="s">
        <v>0</v>
      </c>
    </row>
    <row r="48" ht="15" customHeight="1">
      <c r="A48" s="3"/>
    </row>
  </sheetData>
  <mergeCells count="27">
    <mergeCell ref="A1:N1"/>
    <mergeCell ref="A2:N2"/>
    <mergeCell ref="A3:G3"/>
    <mergeCell ref="I3:N3"/>
    <mergeCell ref="I4:N4"/>
    <mergeCell ref="C5:D5"/>
    <mergeCell ref="E5:F5"/>
    <mergeCell ref="C6:D6"/>
    <mergeCell ref="E6:F6"/>
    <mergeCell ref="J6:K6"/>
    <mergeCell ref="L6:M6"/>
    <mergeCell ref="B37:H37"/>
    <mergeCell ref="I39:N39"/>
    <mergeCell ref="B40:G40"/>
    <mergeCell ref="B39:H39"/>
    <mergeCell ref="B38:H38"/>
    <mergeCell ref="K41:M41"/>
    <mergeCell ref="B42:G42"/>
    <mergeCell ref="J42:N42"/>
    <mergeCell ref="C43:D43"/>
    <mergeCell ref="E43:F43"/>
    <mergeCell ref="G43:H43"/>
    <mergeCell ref="C44:D44"/>
    <mergeCell ref="E44:F44"/>
    <mergeCell ref="G44:H44"/>
    <mergeCell ref="C45:D45"/>
    <mergeCell ref="E45:F45"/>
  </mergeCells>
  <printOptions/>
  <pageMargins left="0.25" right="0.25" top="0.25" bottom="0.25" header="0.5" footer="0.5"/>
  <pageSetup horizontalDpi="300" verticalDpi="3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3">
      <selection activeCell="D48" sqref="D48"/>
    </sheetView>
  </sheetViews>
  <sheetFormatPr defaultColWidth="9.140625" defaultRowHeight="15" customHeight="1"/>
  <cols>
    <col min="1" max="7" width="9.140625" style="1" customWidth="1"/>
    <col min="8" max="8" width="9.140625" style="61" customWidth="1"/>
    <col min="9" max="16384" width="9.140625" style="1" customWidth="1"/>
  </cols>
  <sheetData/>
  <printOptions horizontalCentered="1" verticalCentered="1"/>
  <pageMargins left="0.25" right="0.25" top="0.5" bottom="0.5" header="0.5" footer="0.5"/>
  <pageSetup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apollo</dc:creator>
  <cp:keywords/>
  <dc:description/>
  <cp:lastModifiedBy>LN Reddy</cp:lastModifiedBy>
  <cp:lastPrinted>2006-01-30T11:21:31Z</cp:lastPrinted>
  <dcterms:created xsi:type="dcterms:W3CDTF">2003-01-22T07:20:37Z</dcterms:created>
  <dcterms:modified xsi:type="dcterms:W3CDTF">2006-01-30T11:23:10Z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833454165</vt:i4>
  </property>
  <property fmtid="{D5CDD505-2E9C-101B-9397-08002B2CF9AE}" pid="4" name="_EmailSubje">
    <vt:lpwstr>Distribution of Shareholding Pattern, Unaudited Results - Web Posting</vt:lpwstr>
  </property>
  <property fmtid="{D5CDD505-2E9C-101B-9397-08002B2CF9AE}" pid="5" name="_AuthorEma">
    <vt:lpwstr>apolloshares@vsnl.net</vt:lpwstr>
  </property>
  <property fmtid="{D5CDD505-2E9C-101B-9397-08002B2CF9AE}" pid="6" name="_AuthorEmailDisplayNa">
    <vt:lpwstr>apolloshares@vsnl.net</vt:lpwstr>
  </property>
</Properties>
</file>