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1"/>
  </bookViews>
  <sheets>
    <sheet name="sharehold" sheetId="1" r:id="rId1"/>
    <sheet name="1%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<sst xmlns="http://schemas.openxmlformats.org/spreadsheetml/2006/main" count="91" uniqueCount="66">
  <si>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        APOLLO HOSPITALS ENTERPRISE LIMITED</t>
  </si>
  <si>
    <r>
      <t xml:space="preserve">   Distribution of Shareholding as on 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March 2005</t>
    </r>
  </si>
  <si>
    <t xml:space="preserve"> Category</t>
  </si>
  <si>
    <t>No. of Shares Held</t>
  </si>
  <si>
    <t>% of Share Holding</t>
  </si>
  <si>
    <t>A.</t>
  </si>
  <si>
    <t>PROMOTERS' HOLDING</t>
  </si>
  <si>
    <t xml:space="preserve">Promoters </t>
  </si>
  <si>
    <t xml:space="preserve"> (a )</t>
  </si>
  <si>
    <t>Indian Promoters</t>
  </si>
  <si>
    <t>( b )</t>
  </si>
  <si>
    <t>Foreign Promoters</t>
  </si>
  <si>
    <t>--</t>
  </si>
  <si>
    <t>Persons acting in Concert</t>
  </si>
  <si>
    <t xml:space="preserve">                                            Sub-Total</t>
  </si>
  <si>
    <t>B.</t>
  </si>
  <si>
    <t>NON PROMOTERS' HOLDING</t>
  </si>
  <si>
    <t>Institutional Investors</t>
  </si>
  <si>
    <t>Mutual Funds and UTI</t>
  </si>
  <si>
    <t>( c )</t>
  </si>
  <si>
    <t>Foreign Institutional Investors</t>
  </si>
  <si>
    <t>Others</t>
  </si>
  <si>
    <t>Private Corporate Bodies</t>
  </si>
  <si>
    <t>Indian Public</t>
  </si>
  <si>
    <t>NRIs/OCBs</t>
  </si>
  <si>
    <t>( d )</t>
  </si>
  <si>
    <t>Any other-Foreign Companies</t>
  </si>
  <si>
    <t>GRAND TOTAL</t>
  </si>
  <si>
    <t>Note</t>
  </si>
  <si>
    <t>(I) Total Foreign Shareholdings</t>
  </si>
  <si>
    <t>Banks, Financial Institutions, Insurance Companies ( Central / State Government Institutions /  Non Government Institutions )</t>
  </si>
  <si>
    <t>Apollo Hospitals Enterprise Limited</t>
  </si>
  <si>
    <t xml:space="preserve">Details of persons/entities holding more than 1% of the shares </t>
  </si>
  <si>
    <t>As on 31/03/2005</t>
  </si>
  <si>
    <t>Sl. No.</t>
  </si>
  <si>
    <t>Name</t>
  </si>
  <si>
    <t>No. of              Shares</t>
  </si>
  <si>
    <t>% of Shares</t>
  </si>
  <si>
    <t>Dr. Prathap C Reddy</t>
  </si>
  <si>
    <t>Ms. Sucharitha Reddy</t>
  </si>
  <si>
    <t>Ms. Preetha Reddy</t>
  </si>
  <si>
    <t>Ms. Shobana Kamineni</t>
  </si>
  <si>
    <t>Ms. Sangita Reddy</t>
  </si>
  <si>
    <t>Mr. Vishweshwar Reddy</t>
  </si>
  <si>
    <t>PCR Investments Ltd</t>
  </si>
  <si>
    <t>Sub-Total</t>
  </si>
  <si>
    <t>b</t>
  </si>
  <si>
    <t>FIs</t>
  </si>
  <si>
    <t>The New India Assurance Co. Ltd</t>
  </si>
  <si>
    <t>c</t>
  </si>
  <si>
    <t>FIIs</t>
  </si>
  <si>
    <t>Maxwell (Maruitius) Pte Ltd</t>
  </si>
  <si>
    <t>Oppenheimer Funds. Inc Oppenheimer International Small Company Fund</t>
  </si>
  <si>
    <t>Emerging Markets Growth Fund Inc</t>
  </si>
  <si>
    <t>Aranda Investments (Mauritius) Pte Ltd</t>
  </si>
  <si>
    <t>Morgan Stanley and Co. International Ltd.,        A/c Morgan Stanley Dean Witter Mauritius Company Ltd.,</t>
  </si>
  <si>
    <t>Robeco Institutional Asset Mgmt. N.V.             A/c Stichting Custody Robeco Institutional Re-Calypso</t>
  </si>
  <si>
    <t>Arisaig Partners (Asia) Pte Ltd                                                             A/c Arisaig India Fund</t>
  </si>
  <si>
    <t>FID Funds (Mauritius) Ltd</t>
  </si>
  <si>
    <t>Robeco Capital Growth Funds</t>
  </si>
  <si>
    <t>Capital International Emerging Markets Fund</t>
  </si>
  <si>
    <t>d</t>
  </si>
  <si>
    <t>Any Other (Please specify)</t>
  </si>
  <si>
    <t>TWL Holdings Limited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</si>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</sst>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rebuchet MS"/>
      <family val="2"/>
    </font>
    <font>
      <b/>
      <sz val="13"/>
      <name val="Times New Roman"/>
      <family val="1"/>
    </font>
    <font>
      <b/>
      <sz val="13"/>
      <name val="Trebuchet MS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Trebuchet MS"/>
      <family val="2"/>
    </font>
    <font>
      <b/>
      <sz val="12"/>
      <color indexed="18"/>
      <name val="Trebuchet MS"/>
      <family val="2"/>
    </font>
    <font>
      <b/>
      <sz val="12"/>
      <color indexed="18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3" fontId="5" fillId="0" borderId="8" xfId="0" applyNumberFormat="1" applyFont="1" applyBorder="1" applyAlignment="1" quotePrefix="1">
      <alignment horizontal="center"/>
    </xf>
    <xf numFmtId="0" fontId="5" fillId="0" borderId="9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3" fillId="0" borderId="7" xfId="0" applyFont="1" applyBorder="1" applyAlignment="1">
      <alignment horizontal="right" vertical="justify" wrapText="1"/>
    </xf>
    <xf numFmtId="0" fontId="3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5" fillId="0" borderId="8" xfId="0" applyNumberFormat="1" applyFont="1" applyBorder="1" applyAlignment="1" quotePrefix="1">
      <alignment horizontal="right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2" fontId="14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7" fillId="0" borderId="4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wrapText="1"/>
    </xf>
    <xf numFmtId="3" fontId="14" fillId="0" borderId="21" xfId="0" applyNumberFormat="1" applyFont="1" applyBorder="1" applyAlignment="1">
      <alignment horizontal="right" wrapText="1"/>
    </xf>
    <xf numFmtId="2" fontId="14" fillId="0" borderId="22" xfId="0" applyNumberFormat="1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2" fontId="14" fillId="0" borderId="22" xfId="0" applyNumberFormat="1" applyFont="1" applyBorder="1" applyAlignment="1">
      <alignment horizontal="right" wrapText="1"/>
    </xf>
    <xf numFmtId="3" fontId="14" fillId="0" borderId="21" xfId="0" applyNumberFormat="1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3" fontId="14" fillId="0" borderId="21" xfId="0" applyNumberFormat="1" applyFont="1" applyBorder="1" applyAlignment="1">
      <alignment vertical="top" wrapText="1"/>
    </xf>
    <xf numFmtId="2" fontId="14" fillId="0" borderId="22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6" fillId="0" borderId="29" xfId="0" applyFont="1" applyBorder="1" applyAlignment="1">
      <alignment horizontal="center"/>
    </xf>
    <xf numFmtId="3" fontId="15" fillId="0" borderId="18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76200</xdr:rowOff>
    </xdr:from>
    <xdr:to>
      <xdr:col>2</xdr:col>
      <xdr:colOff>47625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000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7"/>
  <sheetViews>
    <sheetView workbookViewId="0" topLeftCell="A16">
      <selection activeCell="C21" sqref="C21"/>
    </sheetView>
  </sheetViews>
  <sheetFormatPr defaultColWidth="9.140625" defaultRowHeight="12.75"/>
  <cols>
    <col min="3" max="3" width="41.421875" style="0" bestFit="1" customWidth="1"/>
    <col min="4" max="4" width="14.57421875" style="0" bestFit="1" customWidth="1"/>
    <col min="5" max="5" width="8.421875" style="0" bestFit="1" customWidth="1"/>
  </cols>
  <sheetData>
    <row r="3" spans="2:5" ht="15.75">
      <c r="B3" s="79" t="s">
        <v>0</v>
      </c>
      <c r="C3" s="79"/>
      <c r="D3" s="79"/>
      <c r="E3" s="79"/>
    </row>
    <row r="4" spans="2:5" ht="19.5" thickBot="1">
      <c r="B4" s="80" t="s">
        <v>1</v>
      </c>
      <c r="C4" s="80"/>
      <c r="D4" s="80"/>
      <c r="E4" s="80"/>
    </row>
    <row r="5" spans="2:5" ht="48" thickBot="1">
      <c r="B5" s="1"/>
      <c r="C5" s="2" t="s">
        <v>2</v>
      </c>
      <c r="D5" s="2" t="s">
        <v>3</v>
      </c>
      <c r="E5" s="3" t="s">
        <v>4</v>
      </c>
    </row>
    <row r="6" spans="2:5" ht="18.75">
      <c r="B6" s="4" t="s">
        <v>5</v>
      </c>
      <c r="C6" s="5" t="s">
        <v>6</v>
      </c>
      <c r="D6" s="6"/>
      <c r="E6" s="7"/>
    </row>
    <row r="7" spans="2:5" ht="15.75">
      <c r="B7" s="8">
        <v>1</v>
      </c>
      <c r="C7" s="9" t="s">
        <v>7</v>
      </c>
      <c r="D7" s="10"/>
      <c r="E7" s="11"/>
    </row>
    <row r="8" spans="2:5" ht="18">
      <c r="B8" s="12" t="s">
        <v>8</v>
      </c>
      <c r="C8" s="10" t="s">
        <v>9</v>
      </c>
      <c r="D8" s="13">
        <v>14070429</v>
      </c>
      <c r="E8" s="14">
        <f>(D8*100)/D24</f>
        <v>33.824270315903284</v>
      </c>
    </row>
    <row r="9" spans="2:5" ht="18">
      <c r="B9" s="12" t="s">
        <v>10</v>
      </c>
      <c r="C9" s="10" t="s">
        <v>11</v>
      </c>
      <c r="D9" s="15" t="s">
        <v>12</v>
      </c>
      <c r="E9" s="16" t="s">
        <v>12</v>
      </c>
    </row>
    <row r="10" spans="2:5" ht="18">
      <c r="B10" s="8">
        <v>2</v>
      </c>
      <c r="C10" s="10" t="s">
        <v>13</v>
      </c>
      <c r="D10" s="15" t="s">
        <v>12</v>
      </c>
      <c r="E10" s="16" t="s">
        <v>12</v>
      </c>
    </row>
    <row r="11" spans="2:5" ht="18.75" thickBot="1">
      <c r="B11" s="17"/>
      <c r="C11" s="18" t="s">
        <v>14</v>
      </c>
      <c r="D11" s="19">
        <f>SUM(D8:D10)</f>
        <v>14070429</v>
      </c>
      <c r="E11" s="20">
        <f>SUM(E8:E10)</f>
        <v>33.824270315903284</v>
      </c>
    </row>
    <row r="12" spans="2:5" ht="18.75">
      <c r="B12" s="4" t="s">
        <v>15</v>
      </c>
      <c r="C12" s="5" t="s">
        <v>16</v>
      </c>
      <c r="D12" s="6"/>
      <c r="E12" s="7"/>
    </row>
    <row r="13" spans="2:5" ht="15.75">
      <c r="B13" s="8">
        <v>3</v>
      </c>
      <c r="C13" s="9" t="s">
        <v>17</v>
      </c>
      <c r="D13" s="10"/>
      <c r="E13" s="11"/>
    </row>
    <row r="14" spans="2:5" ht="18">
      <c r="B14" s="12" t="s">
        <v>8</v>
      </c>
      <c r="C14" s="10" t="s">
        <v>18</v>
      </c>
      <c r="D14" s="13">
        <f>80205+166729</f>
        <v>246934</v>
      </c>
      <c r="E14" s="14">
        <f>(D14*100)/D24</f>
        <v>0.5936110665984144</v>
      </c>
    </row>
    <row r="15" spans="2:5" ht="47.25">
      <c r="B15" s="21" t="s">
        <v>10</v>
      </c>
      <c r="C15" s="22" t="s">
        <v>30</v>
      </c>
      <c r="D15" s="13">
        <f>117724+872298</f>
        <v>990022</v>
      </c>
      <c r="E15" s="14">
        <f>(D15*100)/D24</f>
        <v>2.379939641264044</v>
      </c>
    </row>
    <row r="16" spans="2:5" ht="18">
      <c r="B16" s="12" t="s">
        <v>19</v>
      </c>
      <c r="C16" s="10" t="s">
        <v>20</v>
      </c>
      <c r="D16" s="13">
        <v>11604210</v>
      </c>
      <c r="E16" s="14">
        <f>(D16*100)/D24</f>
        <v>27.895662303012084</v>
      </c>
    </row>
    <row r="17" spans="2:5" ht="20.25" thickBot="1">
      <c r="B17" s="23"/>
      <c r="C17" s="18" t="s">
        <v>14</v>
      </c>
      <c r="D17" s="19">
        <f>SUM(D14:D16)</f>
        <v>12841166</v>
      </c>
      <c r="E17" s="20">
        <f>SUM(E14:E16)</f>
        <v>30.869213010874542</v>
      </c>
    </row>
    <row r="18" spans="2:5" ht="15.75">
      <c r="B18" s="24">
        <v>4</v>
      </c>
      <c r="C18" s="25" t="s">
        <v>21</v>
      </c>
      <c r="D18" s="6"/>
      <c r="E18" s="7"/>
    </row>
    <row r="19" spans="2:5" ht="18">
      <c r="B19" s="12" t="s">
        <v>8</v>
      </c>
      <c r="C19" s="10" t="s">
        <v>22</v>
      </c>
      <c r="D19" s="13">
        <v>1075937</v>
      </c>
      <c r="E19" s="14">
        <f>(D19*100)/D24</f>
        <v>2.586472944846389</v>
      </c>
    </row>
    <row r="20" spans="2:5" ht="18">
      <c r="B20" s="21" t="s">
        <v>10</v>
      </c>
      <c r="C20" s="10" t="s">
        <v>23</v>
      </c>
      <c r="D20" s="13">
        <f>D24-(D21+D19+D17+D11+D22)</f>
        <v>6034786</v>
      </c>
      <c r="E20" s="14">
        <f>(D20*100)/D24</f>
        <v>14.507179060612062</v>
      </c>
    </row>
    <row r="21" spans="2:5" ht="18">
      <c r="B21" s="12" t="s">
        <v>19</v>
      </c>
      <c r="C21" s="10" t="s">
        <v>24</v>
      </c>
      <c r="D21" s="13">
        <f>1232955+50000</f>
        <v>1282955</v>
      </c>
      <c r="E21" s="14">
        <f>(D21*100)/D24</f>
        <v>3.0841289006283814</v>
      </c>
    </row>
    <row r="22" spans="2:5" ht="18">
      <c r="B22" s="12" t="s">
        <v>25</v>
      </c>
      <c r="C22" s="10" t="s">
        <v>26</v>
      </c>
      <c r="D22" s="26">
        <v>6293345</v>
      </c>
      <c r="E22" s="14">
        <f>(D22*100)/D24</f>
        <v>15.12873576713534</v>
      </c>
    </row>
    <row r="23" spans="2:5" ht="18.75" thickBot="1">
      <c r="B23" s="17"/>
      <c r="C23" s="18" t="s">
        <v>14</v>
      </c>
      <c r="D23" s="19">
        <f>SUM(D19:D22)</f>
        <v>14687023</v>
      </c>
      <c r="E23" s="20">
        <f>(D23*100)/D24</f>
        <v>35.30651667322217</v>
      </c>
    </row>
    <row r="24" spans="2:5" ht="18.75" thickBot="1">
      <c r="B24" s="27"/>
      <c r="C24" s="28" t="s">
        <v>27</v>
      </c>
      <c r="D24" s="29">
        <v>41598618</v>
      </c>
      <c r="E24" s="30">
        <f>E23+E17+E11</f>
        <v>100</v>
      </c>
    </row>
    <row r="25" spans="2:5" ht="18">
      <c r="B25" s="31"/>
      <c r="C25" s="31"/>
      <c r="D25" s="32"/>
      <c r="E25" s="33"/>
    </row>
    <row r="26" spans="2:5" ht="18">
      <c r="B26" s="31"/>
      <c r="C26" s="34" t="s">
        <v>28</v>
      </c>
      <c r="D26" s="32"/>
      <c r="E26" s="33"/>
    </row>
    <row r="27" spans="2:5" ht="18">
      <c r="B27" s="31"/>
      <c r="C27" s="35" t="s">
        <v>29</v>
      </c>
      <c r="D27" s="36">
        <f>D21+D16+D22</f>
        <v>19180510</v>
      </c>
      <c r="E27" s="37">
        <f>(D27*100)/41598618</f>
        <v>46.108526970775806</v>
      </c>
    </row>
  </sheetData>
  <mergeCells count="2">
    <mergeCell ref="B3:E3"/>
    <mergeCell ref="B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5"/>
  <sheetViews>
    <sheetView tabSelected="1" workbookViewId="0" topLeftCell="C31">
      <selection activeCell="G14" sqref="G14"/>
    </sheetView>
  </sheetViews>
  <sheetFormatPr defaultColWidth="9.140625" defaultRowHeight="12.75"/>
  <cols>
    <col min="2" max="2" width="8.00390625" style="0" customWidth="1"/>
    <col min="3" max="3" width="22.421875" style="0" bestFit="1" customWidth="1"/>
    <col min="4" max="4" width="40.7109375" style="0" bestFit="1" customWidth="1"/>
    <col min="5" max="5" width="11.57421875" style="0" bestFit="1" customWidth="1"/>
  </cols>
  <sheetData>
    <row r="3" spans="2:6" ht="18">
      <c r="B3" s="85" t="s">
        <v>31</v>
      </c>
      <c r="C3" s="85"/>
      <c r="D3" s="85"/>
      <c r="E3" s="85"/>
      <c r="F3" s="85"/>
    </row>
    <row r="4" spans="2:6" ht="18">
      <c r="B4" s="85" t="s">
        <v>32</v>
      </c>
      <c r="C4" s="85"/>
      <c r="D4" s="85"/>
      <c r="E4" s="85"/>
      <c r="F4" s="85"/>
    </row>
    <row r="5" spans="2:6" ht="18">
      <c r="B5" s="85" t="s">
        <v>33</v>
      </c>
      <c r="C5" s="85"/>
      <c r="D5" s="85"/>
      <c r="E5" s="85"/>
      <c r="F5" s="85"/>
    </row>
    <row r="6" spans="4:6" ht="16.5" thickBot="1">
      <c r="D6" s="86"/>
      <c r="E6" s="86"/>
      <c r="F6" s="86"/>
    </row>
    <row r="7" spans="2:6" ht="32.25" thickBot="1">
      <c r="B7" s="38" t="s">
        <v>34</v>
      </c>
      <c r="C7" s="2" t="s">
        <v>2</v>
      </c>
      <c r="D7" s="39" t="s">
        <v>35</v>
      </c>
      <c r="E7" s="40" t="s">
        <v>36</v>
      </c>
      <c r="F7" s="41" t="s">
        <v>37</v>
      </c>
    </row>
    <row r="8" spans="2:6" ht="18.75">
      <c r="B8" s="42" t="s">
        <v>5</v>
      </c>
      <c r="C8" s="81" t="s">
        <v>6</v>
      </c>
      <c r="D8" s="82"/>
      <c r="E8" s="43"/>
      <c r="F8" s="44"/>
    </row>
    <row r="9" spans="2:6" ht="18">
      <c r="B9" s="8">
        <v>1</v>
      </c>
      <c r="C9" s="83" t="s">
        <v>9</v>
      </c>
      <c r="D9" s="84"/>
      <c r="E9" s="45"/>
      <c r="F9" s="46"/>
    </row>
    <row r="10" spans="2:6" ht="16.5">
      <c r="B10" s="12"/>
      <c r="C10" s="10"/>
      <c r="D10" s="47" t="s">
        <v>38</v>
      </c>
      <c r="E10" s="48">
        <v>1464593</v>
      </c>
      <c r="F10" s="49">
        <f aca="true" t="shared" si="0" ref="F10:F17">(E10*100)/41598618</f>
        <v>3.520773214148605</v>
      </c>
    </row>
    <row r="11" spans="2:8" ht="16.5">
      <c r="B11" s="12"/>
      <c r="C11" s="10"/>
      <c r="D11" s="47" t="s">
        <v>39</v>
      </c>
      <c r="E11" s="48">
        <v>1729937</v>
      </c>
      <c r="F11" s="49">
        <f t="shared" si="0"/>
        <v>4.1586405586839446</v>
      </c>
      <c r="G11" s="87" t="s">
        <v>64</v>
      </c>
      <c r="H11" t="s">
        <v>65</v>
      </c>
    </row>
    <row r="12" spans="2:8" ht="16.5">
      <c r="B12" s="8"/>
      <c r="C12" s="10"/>
      <c r="D12" s="47" t="s">
        <v>40</v>
      </c>
      <c r="E12" s="48">
        <v>724670</v>
      </c>
      <c r="F12" s="49">
        <f t="shared" si="0"/>
        <v>1.7420530653205835</v>
      </c>
      <c r="G12" s="87" t="s">
        <v>65</v>
      </c>
      <c r="H12" t="s">
        <v>65</v>
      </c>
    </row>
    <row r="13" spans="2:6" ht="16.5">
      <c r="B13" s="8"/>
      <c r="C13" s="10"/>
      <c r="D13" s="47" t="s">
        <v>41</v>
      </c>
      <c r="E13" s="48">
        <v>1089976</v>
      </c>
      <c r="F13" s="49">
        <f t="shared" si="0"/>
        <v>2.6202216621715655</v>
      </c>
    </row>
    <row r="14" spans="2:8" ht="16.5">
      <c r="B14" s="8"/>
      <c r="C14" s="10"/>
      <c r="D14" s="47" t="s">
        <v>42</v>
      </c>
      <c r="E14" s="48">
        <v>1281254</v>
      </c>
      <c r="F14" s="49">
        <f>(E14*100)/41598618</f>
        <v>3.080039822476795</v>
      </c>
      <c r="G14" s="87" t="s">
        <v>65</v>
      </c>
      <c r="H14" t="s">
        <v>65</v>
      </c>
    </row>
    <row r="15" spans="2:6" ht="16.5">
      <c r="B15" s="8"/>
      <c r="C15" s="10"/>
      <c r="D15" s="47" t="s">
        <v>43</v>
      </c>
      <c r="E15" s="48">
        <v>788710</v>
      </c>
      <c r="F15" s="49">
        <f t="shared" si="0"/>
        <v>1.8960004873238818</v>
      </c>
    </row>
    <row r="16" spans="2:6" ht="16.5">
      <c r="B16" s="8"/>
      <c r="C16" s="10"/>
      <c r="D16" s="47" t="s">
        <v>44</v>
      </c>
      <c r="E16" s="48">
        <v>5437431</v>
      </c>
      <c r="F16" s="49">
        <f t="shared" si="0"/>
        <v>13.071181835896567</v>
      </c>
    </row>
    <row r="17" spans="2:6" ht="17.25" thickBot="1">
      <c r="B17" s="50"/>
      <c r="C17" s="51" t="s">
        <v>45</v>
      </c>
      <c r="D17" s="52"/>
      <c r="E17" s="53">
        <f>SUM(E10:E16)</f>
        <v>12516571</v>
      </c>
      <c r="F17" s="54">
        <f t="shared" si="0"/>
        <v>30.088910646021944</v>
      </c>
    </row>
    <row r="18" spans="2:6" ht="18.75">
      <c r="B18" s="42" t="s">
        <v>15</v>
      </c>
      <c r="C18" s="81" t="s">
        <v>16</v>
      </c>
      <c r="D18" s="82"/>
      <c r="E18" s="55"/>
      <c r="F18" s="56"/>
    </row>
    <row r="19" spans="2:6" ht="16.5">
      <c r="B19" s="24">
        <v>3</v>
      </c>
      <c r="C19" s="57" t="s">
        <v>17</v>
      </c>
      <c r="D19" s="58"/>
      <c r="E19" s="59"/>
      <c r="F19" s="60"/>
    </row>
    <row r="20" spans="2:6" ht="16.5">
      <c r="B20" s="61" t="s">
        <v>46</v>
      </c>
      <c r="C20" s="10" t="s">
        <v>47</v>
      </c>
      <c r="D20" s="47" t="s">
        <v>48</v>
      </c>
      <c r="E20" s="48">
        <v>514798</v>
      </c>
      <c r="F20" s="49">
        <f aca="true" t="shared" si="1" ref="F20:F31">(E20*100)/41598618</f>
        <v>1.2375363046916608</v>
      </c>
    </row>
    <row r="21" spans="2:6" ht="16.5">
      <c r="B21" s="61" t="s">
        <v>49</v>
      </c>
      <c r="C21" s="10" t="s">
        <v>50</v>
      </c>
      <c r="D21" s="47" t="s">
        <v>51</v>
      </c>
      <c r="E21" s="48">
        <v>2079930</v>
      </c>
      <c r="F21" s="49">
        <f t="shared" si="1"/>
        <v>4.999997836466586</v>
      </c>
    </row>
    <row r="22" spans="2:6" ht="39.75" customHeight="1">
      <c r="B22" s="8"/>
      <c r="C22" s="10"/>
      <c r="D22" s="62" t="s">
        <v>52</v>
      </c>
      <c r="E22" s="48">
        <v>1400000</v>
      </c>
      <c r="F22" s="49">
        <f t="shared" si="1"/>
        <v>3.365496421058988</v>
      </c>
    </row>
    <row r="23" spans="2:6" ht="16.5">
      <c r="B23" s="8"/>
      <c r="C23" s="10"/>
      <c r="D23" s="47" t="s">
        <v>53</v>
      </c>
      <c r="E23" s="48">
        <v>1372566</v>
      </c>
      <c r="F23" s="49">
        <f t="shared" si="1"/>
        <v>3.2995471147623223</v>
      </c>
    </row>
    <row r="24" spans="2:6" ht="16.5">
      <c r="B24" s="8"/>
      <c r="C24" s="10"/>
      <c r="D24" s="47" t="s">
        <v>54</v>
      </c>
      <c r="E24" s="48">
        <v>880020</v>
      </c>
      <c r="F24" s="49">
        <f t="shared" si="1"/>
        <v>2.1155029717573792</v>
      </c>
    </row>
    <row r="25" spans="2:6" ht="36.75" customHeight="1">
      <c r="B25" s="8"/>
      <c r="C25" s="10"/>
      <c r="D25" s="63" t="s">
        <v>55</v>
      </c>
      <c r="E25" s="64">
        <v>707199</v>
      </c>
      <c r="F25" s="65">
        <f t="shared" si="1"/>
        <v>1.7000540739117824</v>
      </c>
    </row>
    <row r="26" spans="2:6" ht="33.75" customHeight="1">
      <c r="B26" s="8"/>
      <c r="C26" s="10"/>
      <c r="D26" s="63" t="s">
        <v>56</v>
      </c>
      <c r="E26" s="64">
        <v>430499</v>
      </c>
      <c r="F26" s="65">
        <f t="shared" si="1"/>
        <v>1.0348877455496237</v>
      </c>
    </row>
    <row r="27" spans="2:6" ht="36" customHeight="1">
      <c r="B27" s="8"/>
      <c r="C27" s="10"/>
      <c r="D27" s="66" t="s">
        <v>57</v>
      </c>
      <c r="E27" s="64">
        <v>586895</v>
      </c>
      <c r="F27" s="67">
        <f t="shared" si="1"/>
        <v>1.4108521585981535</v>
      </c>
    </row>
    <row r="28" spans="2:6" ht="16.5">
      <c r="B28" s="8"/>
      <c r="C28" s="10"/>
      <c r="D28" s="47" t="s">
        <v>58</v>
      </c>
      <c r="E28" s="48">
        <v>696352</v>
      </c>
      <c r="F28" s="49">
        <f t="shared" si="1"/>
        <v>1.6739786884266203</v>
      </c>
    </row>
    <row r="29" spans="2:6" ht="16.5">
      <c r="B29" s="8"/>
      <c r="C29" s="10"/>
      <c r="D29" s="47" t="s">
        <v>59</v>
      </c>
      <c r="E29" s="68">
        <v>800000</v>
      </c>
      <c r="F29" s="65">
        <f t="shared" si="1"/>
        <v>1.9231408120337075</v>
      </c>
    </row>
    <row r="30" spans="2:6" ht="16.5">
      <c r="B30" s="8"/>
      <c r="C30" s="10"/>
      <c r="D30" s="47" t="s">
        <v>60</v>
      </c>
      <c r="E30" s="68">
        <v>432300</v>
      </c>
      <c r="F30" s="65">
        <f t="shared" si="1"/>
        <v>1.0392172163027147</v>
      </c>
    </row>
    <row r="31" spans="2:6" ht="17.25" thickBot="1">
      <c r="B31" s="50"/>
      <c r="C31" s="51" t="s">
        <v>45</v>
      </c>
      <c r="D31" s="52"/>
      <c r="E31" s="53">
        <f>SUM(E20:E30)</f>
        <v>9900559</v>
      </c>
      <c r="F31" s="54">
        <f t="shared" si="1"/>
        <v>23.80021134355954</v>
      </c>
    </row>
    <row r="32" spans="2:6" ht="16.5">
      <c r="B32" s="24">
        <v>4</v>
      </c>
      <c r="C32" s="25" t="s">
        <v>21</v>
      </c>
      <c r="D32" s="69"/>
      <c r="E32" s="59"/>
      <c r="F32" s="60"/>
    </row>
    <row r="33" spans="2:6" ht="30" customHeight="1">
      <c r="B33" s="70" t="s">
        <v>61</v>
      </c>
      <c r="C33" s="71" t="s">
        <v>62</v>
      </c>
      <c r="D33" s="72" t="s">
        <v>63</v>
      </c>
      <c r="E33" s="73">
        <v>6293345</v>
      </c>
      <c r="F33" s="74">
        <f>(E33*100)/41598618</f>
        <v>15.12873576713534</v>
      </c>
    </row>
    <row r="34" spans="2:6" ht="17.25" thickBot="1">
      <c r="B34" s="50"/>
      <c r="C34" s="51" t="s">
        <v>45</v>
      </c>
      <c r="D34" s="52"/>
      <c r="E34" s="53">
        <f>SUM(E33:E33)</f>
        <v>6293345</v>
      </c>
      <c r="F34" s="54">
        <f>(E34*100)/41598618</f>
        <v>15.12873576713534</v>
      </c>
    </row>
    <row r="35" spans="2:6" ht="18" thickBot="1">
      <c r="B35" s="75"/>
      <c r="C35" s="76"/>
      <c r="D35" s="77" t="s">
        <v>27</v>
      </c>
      <c r="E35" s="78">
        <f>E17+E31+E34</f>
        <v>28710475</v>
      </c>
      <c r="F35" s="54">
        <f>(E35*100)/41598618</f>
        <v>69.01785775671682</v>
      </c>
    </row>
  </sheetData>
  <mergeCells count="7">
    <mergeCell ref="C8:D8"/>
    <mergeCell ref="C9:D9"/>
    <mergeCell ref="C18:D18"/>
    <mergeCell ref="B3:F3"/>
    <mergeCell ref="B4:F4"/>
    <mergeCell ref="B5:F5"/>
    <mergeCell ref="D6:F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 Reddy</dc:creator>
  <cp:keywords/>
  <dc:description/>
  <cp:lastModifiedBy>LN Reddy</cp:lastModifiedBy>
  <dcterms:created xsi:type="dcterms:W3CDTF">2005-05-03T07:20:37Z</dcterms:created>
  <dcterms:modified xsi:type="dcterms:W3CDTF">2005-05-07T07:00:47Z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-2018496750</vt:i4>
  </property>
  <property fmtid="{D5CDD505-2E9C-101B-9397-08002B2CF9AE}" pid="4" name="_EmailSubje">
    <vt:lpwstr>Distribution of Shareholding - Webposting </vt:lpwstr>
  </property>
  <property fmtid="{D5CDD505-2E9C-101B-9397-08002B2CF9AE}" pid="5" name="_AuthorEma">
    <vt:lpwstr>apolloshares@vsnl.net</vt:lpwstr>
  </property>
  <property fmtid="{D5CDD505-2E9C-101B-9397-08002B2CF9AE}" pid="6" name="_AuthorEmailDisplayNa">
    <vt:lpwstr>apolloshares</vt:lpwstr>
  </property>
</Properties>
</file>